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510" windowWidth="14310" windowHeight="12840" activeTab="0"/>
  </bookViews>
  <sheets>
    <sheet name="formularz cenowy " sheetId="1" r:id="rId1"/>
  </sheets>
  <definedNames>
    <definedName name="_xlnm.Print_Area" localSheetId="0">'formularz cenowy '!$A$1:$J$100</definedName>
  </definedNames>
  <calcPr fullCalcOnLoad="1" fullPrecision="0"/>
</workbook>
</file>

<file path=xl/sharedStrings.xml><?xml version="1.0" encoding="utf-8"?>
<sst xmlns="http://schemas.openxmlformats.org/spreadsheetml/2006/main" count="187" uniqueCount="57">
  <si>
    <t>RODZAJ ROBÓT</t>
  </si>
  <si>
    <t>ZAKRES</t>
  </si>
  <si>
    <t>m²</t>
  </si>
  <si>
    <t>CENA JEDNOSTKOWA</t>
  </si>
  <si>
    <t>CENA</t>
  </si>
  <si>
    <t>RDW CZARNKÓW</t>
  </si>
  <si>
    <t>RDW ZŁOTÓW</t>
  </si>
  <si>
    <t>RDW NOWY TOMYŚL</t>
  </si>
  <si>
    <t>ścieranie oznakowania</t>
  </si>
  <si>
    <t>trasowanie</t>
  </si>
  <si>
    <t>km</t>
  </si>
  <si>
    <t>JEDN.</t>
  </si>
  <si>
    <t xml:space="preserve">    RDW KONIN</t>
  </si>
  <si>
    <t>oznakowanie 
grubowarstwowe z mas chemoutwardzalnych</t>
  </si>
  <si>
    <t>Rejon</t>
  </si>
  <si>
    <t xml:space="preserve">    RDW   SZAMOTUŁY </t>
  </si>
  <si>
    <t>RDW 
GNIEZNO</t>
  </si>
  <si>
    <t>RDW OSTRÓW
 WLKP.</t>
  </si>
  <si>
    <t xml:space="preserve">  RDW KOŚCIAN</t>
  </si>
  <si>
    <t>Lp.</t>
  </si>
  <si>
    <t>Część 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</si>
  <si>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</si>
  <si>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</si>
  <si>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</si>
  <si>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</si>
  <si>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</si>
  <si>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</si>
  <si>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</si>
  <si>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</si>
  <si>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razem część 1</t>
  </si>
  <si>
    <t>razem część 2</t>
  </si>
  <si>
    <t>razem część 3</t>
  </si>
  <si>
    <t>razem część 4</t>
  </si>
  <si>
    <t>razem część 5</t>
  </si>
  <si>
    <t>razem część 6</t>
  </si>
  <si>
    <t xml:space="preserve">   RDW     KOŁO</t>
  </si>
  <si>
    <t>razem część 7</t>
  </si>
  <si>
    <t>razem część 8</t>
  </si>
  <si>
    <t>razem część 9</t>
  </si>
  <si>
    <t>oznakowanie grubowarstwowe z mas chemoutwardzalnych</t>
  </si>
  <si>
    <t>trasowanie krawędzi pod malowanie</t>
  </si>
  <si>
    <t>razem netto</t>
  </si>
  <si>
    <t>vat 23%</t>
  </si>
  <si>
    <t xml:space="preserve"> </t>
  </si>
  <si>
    <t>Razem</t>
  </si>
  <si>
    <t>brutto</t>
  </si>
  <si>
    <t>przejścia dla pieszych biało-czerwone z mas chemoutwardzalnych</t>
  </si>
  <si>
    <t>Etap</t>
  </si>
  <si>
    <t>Etap I</t>
  </si>
  <si>
    <t>Etap II</t>
  </si>
  <si>
    <t>ogółem netto</t>
  </si>
  <si>
    <t>)</t>
  </si>
  <si>
    <t>malowanie cienkowarstwowe - odcinki miejskie</t>
  </si>
  <si>
    <t>malowanie cienkowarstwowe - odcinki pozamiejskie</t>
  </si>
  <si>
    <t xml:space="preserve">netto Etap I
</t>
  </si>
  <si>
    <t xml:space="preserve">netto Etap II
</t>
  </si>
  <si>
    <t xml:space="preserve">                               Formularz Cenowy - ofertowy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</si>
</sst>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#,##0.00\ _z_ł"/>
    <numFmt numFmtId="167" formatCode="0.0000"/>
    <numFmt numFmtId="168" formatCode="0.000"/>
    <numFmt numFmtId="169" formatCode="#,##0.000\ _z_ł"/>
    <numFmt numFmtId="170" formatCode="#,##0.0\ _z_ł"/>
    <numFmt numFmtId="171" formatCode="#,##0\ _z_ł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4">
    <font>
      <sz val="10"/>
      <name val="Arial"/>
      <family val="0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2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33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/>
    </xf>
    <xf numFmtId="4" fontId="11" fillId="3" borderId="22" xfId="0" applyNumberFormat="1" applyFont="1" applyFill="1" applyBorder="1" applyAlignment="1">
      <alignment horizontal="center" vertical="center"/>
    </xf>
    <xf numFmtId="4" fontId="11" fillId="34" borderId="18" xfId="0" applyNumberFormat="1" applyFont="1" applyFill="1" applyBorder="1" applyAlignment="1">
      <alignment horizontal="center" vertical="center"/>
    </xf>
    <xf numFmtId="4" fontId="11" fillId="34" borderId="20" xfId="0" applyNumberFormat="1" applyFont="1" applyFill="1" applyBorder="1" applyAlignment="1">
      <alignment horizontal="center" vertical="center"/>
    </xf>
    <xf numFmtId="4" fontId="11" fillId="34" borderId="2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4" fontId="11" fillId="33" borderId="2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4" fontId="11" fillId="34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4" fontId="11" fillId="33" borderId="23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166" fontId="11" fillId="0" borderId="27" xfId="0" applyNumberFormat="1" applyFont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5" fillId="0" borderId="0" xfId="0" applyFont="1" applyAlignment="1">
      <alignment/>
    </xf>
    <xf numFmtId="44" fontId="11" fillId="0" borderId="0" xfId="60" applyFont="1" applyAlignment="1">
      <alignment/>
    </xf>
    <xf numFmtId="44" fontId="12" fillId="0" borderId="0" xfId="0" applyNumberFormat="1" applyFont="1" applyAlignment="1">
      <alignment/>
    </xf>
    <xf numFmtId="44" fontId="1" fillId="0" borderId="0" xfId="60" applyFont="1" applyAlignment="1">
      <alignment/>
    </xf>
    <xf numFmtId="2" fontId="11" fillId="0" borderId="0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/>
    </xf>
    <xf numFmtId="4" fontId="11" fillId="34" borderId="21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4" fontId="11" fillId="0" borderId="31" xfId="0" applyNumberFormat="1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wrapText="1"/>
    </xf>
    <xf numFmtId="44" fontId="11" fillId="33" borderId="0" xfId="60" applyFont="1" applyFill="1" applyAlignment="1">
      <alignment/>
    </xf>
    <xf numFmtId="44" fontId="11" fillId="3" borderId="0" xfId="60" applyFont="1" applyFill="1" applyAlignment="1">
      <alignment/>
    </xf>
    <xf numFmtId="0" fontId="15" fillId="0" borderId="0" xfId="0" applyFont="1" applyAlignment="1">
      <alignment horizontal="left" wrapText="1"/>
    </xf>
    <xf numFmtId="4" fontId="3" fillId="0" borderId="10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right" vertical="center" wrapText="1"/>
    </xf>
    <xf numFmtId="4" fontId="11" fillId="0" borderId="34" xfId="0" applyNumberFormat="1" applyFont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4" fontId="11" fillId="0" borderId="16" xfId="42" applyNumberFormat="1" applyFont="1" applyFill="1" applyBorder="1" applyAlignment="1">
      <alignment horizontal="right" vertical="center"/>
    </xf>
    <xf numFmtId="4" fontId="11" fillId="0" borderId="19" xfId="42" applyNumberFormat="1" applyFont="1" applyFill="1" applyBorder="1" applyAlignment="1">
      <alignment horizontal="right" vertical="center"/>
    </xf>
    <xf numFmtId="4" fontId="11" fillId="0" borderId="19" xfId="42" applyNumberFormat="1" applyFont="1" applyFill="1" applyBorder="1" applyAlignment="1">
      <alignment horizontal="right" vertical="center" wrapText="1"/>
    </xf>
    <xf numFmtId="4" fontId="11" fillId="0" borderId="29" xfId="0" applyNumberFormat="1" applyFont="1" applyFill="1" applyBorder="1" applyAlignment="1">
      <alignment horizontal="right" vertical="center" wrapText="1"/>
    </xf>
    <xf numFmtId="4" fontId="11" fillId="0" borderId="35" xfId="0" applyNumberFormat="1" applyFont="1" applyFill="1" applyBorder="1" applyAlignment="1">
      <alignment horizontal="right"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4" fontId="11" fillId="0" borderId="0" xfId="42" applyNumberFormat="1" applyFont="1" applyFill="1" applyAlignment="1">
      <alignment horizontal="right" vertical="center"/>
    </xf>
    <xf numFmtId="4" fontId="11" fillId="0" borderId="16" xfId="42" applyNumberFormat="1" applyFont="1" applyFill="1" applyBorder="1" applyAlignment="1">
      <alignment horizontal="right" vertical="center" wrapText="1"/>
    </xf>
    <xf numFmtId="4" fontId="11" fillId="0" borderId="31" xfId="42" applyNumberFormat="1" applyFont="1" applyFill="1" applyBorder="1" applyAlignment="1">
      <alignment horizontal="right" vertical="center" wrapText="1"/>
    </xf>
    <xf numFmtId="4" fontId="11" fillId="0" borderId="35" xfId="0" applyNumberFormat="1" applyFont="1" applyBorder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166" fontId="11" fillId="0" borderId="12" xfId="0" applyNumberFormat="1" applyFont="1" applyBorder="1" applyAlignment="1">
      <alignment horizontal="center" vertical="center"/>
    </xf>
    <xf numFmtId="166" fontId="11" fillId="0" borderId="34" xfId="0" applyNumberFormat="1" applyFont="1" applyBorder="1" applyAlignment="1">
      <alignment horizontal="center" vertical="center"/>
    </xf>
    <xf numFmtId="166" fontId="11" fillId="0" borderId="36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54" applyNumberFormat="1" applyFont="1" applyAlignment="1">
      <alignment/>
    </xf>
    <xf numFmtId="43" fontId="13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35" borderId="37" xfId="0" applyFont="1" applyFill="1" applyBorder="1" applyAlignment="1">
      <alignment horizontal="center" vertical="center" textRotation="90" wrapText="1"/>
    </xf>
    <xf numFmtId="0" fontId="8" fillId="35" borderId="29" xfId="0" applyFont="1" applyFill="1" applyBorder="1" applyAlignment="1">
      <alignment horizontal="center" vertical="center" textRotation="90" wrapText="1"/>
    </xf>
    <xf numFmtId="0" fontId="8" fillId="35" borderId="16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43" fontId="11" fillId="0" borderId="42" xfId="42" applyFont="1" applyFill="1" applyBorder="1" applyAlignment="1">
      <alignment horizontal="center" vertical="center"/>
    </xf>
    <xf numFmtId="43" fontId="11" fillId="0" borderId="43" xfId="42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 textRotation="90" wrapText="1"/>
    </xf>
    <xf numFmtId="0" fontId="8" fillId="36" borderId="44" xfId="0" applyFont="1" applyFill="1" applyBorder="1" applyAlignment="1">
      <alignment horizontal="center" vertical="center" textRotation="90" wrapText="1"/>
    </xf>
    <xf numFmtId="166" fontId="11" fillId="0" borderId="42" xfId="0" applyNumberFormat="1" applyFont="1" applyBorder="1" applyAlignment="1">
      <alignment horizontal="center" vertical="center" wrapText="1"/>
    </xf>
    <xf numFmtId="166" fontId="11" fillId="0" borderId="43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166" fontId="11" fillId="0" borderId="24" xfId="0" applyNumberFormat="1" applyFont="1" applyFill="1" applyBorder="1" applyAlignment="1">
      <alignment horizontal="center" vertical="center" wrapText="1"/>
    </xf>
    <xf numFmtId="166" fontId="11" fillId="0" borderId="45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textRotation="90"/>
    </xf>
    <xf numFmtId="166" fontId="11" fillId="0" borderId="42" xfId="0" applyNumberFormat="1" applyFont="1" applyFill="1" applyBorder="1" applyAlignment="1">
      <alignment horizontal="center" vertical="center" wrapText="1"/>
    </xf>
    <xf numFmtId="166" fontId="11" fillId="0" borderId="43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textRotation="90" wrapText="1"/>
    </xf>
    <xf numFmtId="0" fontId="1" fillId="36" borderId="29" xfId="0" applyFont="1" applyFill="1" applyBorder="1" applyAlignment="1">
      <alignment horizontal="center" vertical="center" textRotation="90" wrapText="1"/>
    </xf>
    <xf numFmtId="0" fontId="1" fillId="36" borderId="47" xfId="0" applyFont="1" applyFill="1" applyBorder="1" applyAlignment="1">
      <alignment horizontal="center" vertical="center" textRotation="90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7" fillId="37" borderId="53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textRotation="90" wrapText="1"/>
    </xf>
    <xf numFmtId="0" fontId="8" fillId="33" borderId="29" xfId="0" applyFont="1" applyFill="1" applyBorder="1" applyAlignment="1">
      <alignment horizontal="center" vertical="center" textRotation="90" wrapText="1"/>
    </xf>
    <xf numFmtId="0" fontId="8" fillId="33" borderId="47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66" fontId="11" fillId="0" borderId="55" xfId="0" applyNumberFormat="1" applyFont="1" applyBorder="1" applyAlignment="1">
      <alignment horizontal="center" vertical="center" wrapText="1"/>
    </xf>
    <xf numFmtId="166" fontId="11" fillId="0" borderId="56" xfId="0" applyNumberFormat="1" applyFont="1" applyBorder="1" applyAlignment="1">
      <alignment horizontal="center" vertical="center" wrapText="1"/>
    </xf>
    <xf numFmtId="0" fontId="8" fillId="35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8" fillId="0" borderId="57" xfId="0" applyFont="1" applyFill="1" applyBorder="1" applyAlignment="1">
      <alignment horizontal="center" vertical="center" textRotation="90" wrapText="1"/>
    </xf>
    <xf numFmtId="166" fontId="11" fillId="0" borderId="24" xfId="0" applyNumberFormat="1" applyFont="1" applyBorder="1" applyAlignment="1">
      <alignment horizontal="center" vertical="center" wrapText="1"/>
    </xf>
    <xf numFmtId="166" fontId="11" fillId="0" borderId="45" xfId="0" applyNumberFormat="1" applyFont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textRotation="90" wrapText="1"/>
    </xf>
    <xf numFmtId="0" fontId="10" fillId="0" borderId="55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vertical="center" textRotation="90" wrapText="1"/>
    </xf>
    <xf numFmtId="0" fontId="1" fillId="3" borderId="29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7" fillId="38" borderId="60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6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62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64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8" borderId="63" xfId="0" applyFont="1" applyFill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textRotation="90" wrapText="1"/>
    </xf>
    <xf numFmtId="0" fontId="1" fillId="33" borderId="47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wrapText="1"/>
    </xf>
    <xf numFmtId="0" fontId="7" fillId="37" borderId="6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8" fillId="3" borderId="16" xfId="0" applyFont="1" applyFill="1" applyBorder="1" applyAlignment="1">
      <alignment horizontal="center" vertical="center" textRotation="90" wrapText="1"/>
    </xf>
    <xf numFmtId="166" fontId="11" fillId="0" borderId="51" xfId="0" applyNumberFormat="1" applyFont="1" applyBorder="1" applyAlignment="1">
      <alignment horizontal="center" vertical="center" wrapText="1"/>
    </xf>
    <xf numFmtId="166" fontId="11" fillId="0" borderId="66" xfId="0" applyNumberFormat="1" applyFont="1" applyBorder="1" applyAlignment="1">
      <alignment horizontal="center" vertical="center" wrapText="1"/>
    </xf>
    <xf numFmtId="0" fontId="2" fillId="37" borderId="67" xfId="0" applyFont="1" applyFill="1" applyBorder="1" applyAlignment="1">
      <alignment horizontal="center" vertical="center" wrapText="1"/>
    </xf>
    <xf numFmtId="0" fontId="7" fillId="37" borderId="61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textRotation="90" wrapText="1"/>
    </xf>
    <xf numFmtId="166" fontId="11" fillId="0" borderId="55" xfId="0" applyNumberFormat="1" applyFont="1" applyFill="1" applyBorder="1" applyAlignment="1">
      <alignment horizontal="center" vertical="center" wrapText="1"/>
    </xf>
    <xf numFmtId="166" fontId="11" fillId="0" borderId="56" xfId="0" applyNumberFormat="1" applyFont="1" applyFill="1" applyBorder="1" applyAlignment="1">
      <alignment horizontal="center" vertical="center" wrapText="1"/>
    </xf>
    <xf numFmtId="43" fontId="11" fillId="0" borderId="24" xfId="42" applyFont="1" applyFill="1" applyBorder="1" applyAlignment="1">
      <alignment horizontal="center" vertical="center" wrapText="1"/>
    </xf>
    <xf numFmtId="43" fontId="11" fillId="0" borderId="45" xfId="42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09"/>
  <sheetViews>
    <sheetView tabSelected="1" zoomScale="70" zoomScaleNormal="70" zoomScaleSheetLayoutView="90" zoomScalePageLayoutView="0" workbookViewId="0" topLeftCell="A82">
      <selection activeCell="G10" sqref="G10:H10"/>
    </sheetView>
  </sheetViews>
  <sheetFormatPr defaultColWidth="9.140625" defaultRowHeight="12.75"/>
  <cols>
    <col min="1" max="1" width="8.57421875" style="48" customWidth="1"/>
    <col min="2" max="2" width="12.28125" style="48" customWidth="1"/>
    <col min="3" max="4" width="13.140625" style="48" customWidth="1"/>
    <col min="5" max="5" width="39.28125" style="94" customWidth="1"/>
    <col min="6" max="6" width="12.57421875" style="48" customWidth="1"/>
    <col min="7" max="7" width="25.7109375" style="85" customWidth="1"/>
    <col min="8" max="8" width="22.00390625" style="48" customWidth="1"/>
    <col min="9" max="9" width="33.140625" style="48" customWidth="1"/>
    <col min="10" max="10" width="12.140625" style="48" customWidth="1"/>
    <col min="11" max="11" width="16.7109375" style="48" customWidth="1"/>
    <col min="12" max="12" width="15.7109375" style="48" hidden="1" customWidth="1"/>
    <col min="13" max="15" width="9.140625" style="48" hidden="1" customWidth="1"/>
    <col min="16" max="16" width="11.7109375" style="48" bestFit="1" customWidth="1"/>
    <col min="17" max="17" width="15.421875" style="48" customWidth="1"/>
    <col min="18" max="18" width="9.140625" style="48" customWidth="1"/>
    <col min="19" max="19" width="28.7109375" style="48" customWidth="1"/>
    <col min="20" max="20" width="9.140625" style="48" customWidth="1"/>
    <col min="21" max="21" width="29.140625" style="48" customWidth="1"/>
    <col min="22" max="22" width="9.140625" style="48" customWidth="1"/>
    <col min="23" max="16384" width="9.140625" style="48" customWidth="1"/>
  </cols>
  <sheetData>
    <row r="1" spans="2:9" ht="37.5" customHeight="1">
      <c r="B1" s="88">
        <v>2017</v>
      </c>
      <c r="C1" s="158" t="s">
        <v>56</v>
      </c>
      <c r="D1" s="158"/>
      <c r="E1" s="158"/>
      <c r="F1" s="158"/>
      <c r="G1" s="158"/>
      <c r="H1" s="158"/>
      <c r="I1" s="158"/>
    </row>
    <row r="2" ht="21" thickBot="1"/>
    <row r="3" spans="2:16" ht="65.25" customHeight="1" thickBot="1" thickTop="1">
      <c r="B3" s="5" t="s">
        <v>19</v>
      </c>
      <c r="C3" s="4" t="s">
        <v>14</v>
      </c>
      <c r="D3" s="4" t="s">
        <v>47</v>
      </c>
      <c r="E3" s="97" t="s">
        <v>0</v>
      </c>
      <c r="F3" s="2" t="s">
        <v>11</v>
      </c>
      <c r="G3" s="68" t="s">
        <v>1</v>
      </c>
      <c r="H3" s="3" t="s">
        <v>3</v>
      </c>
      <c r="I3" s="2" t="s">
        <v>4</v>
      </c>
      <c r="P3" s="48">
        <v>2900</v>
      </c>
    </row>
    <row r="4" spans="2:19" ht="60" customHeight="1" thickTop="1">
      <c r="B4" s="102" t="s">
        <v>20</v>
      </c>
      <c r="C4" s="105" t="s">
        <v>5</v>
      </c>
      <c r="D4" s="189" t="s">
        <v>48</v>
      </c>
      <c r="E4" s="6" t="s">
        <v>52</v>
      </c>
      <c r="F4" s="7" t="s">
        <v>2</v>
      </c>
      <c r="G4" s="69">
        <v>10200</v>
      </c>
      <c r="H4" s="8"/>
      <c r="I4" s="9"/>
      <c r="P4" s="48">
        <v>2942</v>
      </c>
      <c r="S4" s="89"/>
    </row>
    <row r="5" spans="2:19" ht="39.75" customHeight="1" thickBot="1">
      <c r="B5" s="103"/>
      <c r="C5" s="106"/>
      <c r="D5" s="175"/>
      <c r="E5" s="121"/>
      <c r="F5" s="122"/>
      <c r="G5" s="112" t="s">
        <v>50</v>
      </c>
      <c r="H5" s="113"/>
      <c r="I5" s="10"/>
      <c r="S5" s="90"/>
    </row>
    <row r="6" spans="2:19" ht="43.5" customHeight="1">
      <c r="B6" s="103"/>
      <c r="C6" s="106"/>
      <c r="D6" s="155" t="s">
        <v>49</v>
      </c>
      <c r="E6" s="11" t="s">
        <v>53</v>
      </c>
      <c r="F6" s="12" t="s">
        <v>2</v>
      </c>
      <c r="G6" s="70">
        <v>37256</v>
      </c>
      <c r="H6" s="13"/>
      <c r="I6" s="14"/>
      <c r="K6" s="49">
        <f>SUM(G4:G6)</f>
        <v>47456</v>
      </c>
      <c r="S6" s="91"/>
    </row>
    <row r="7" spans="2:19" ht="43.5" customHeight="1">
      <c r="B7" s="103"/>
      <c r="C7" s="106"/>
      <c r="D7" s="156"/>
      <c r="E7" s="15" t="s">
        <v>39</v>
      </c>
      <c r="F7" s="12" t="s">
        <v>2</v>
      </c>
      <c r="G7" s="71">
        <v>700</v>
      </c>
      <c r="H7" s="13"/>
      <c r="I7" s="16"/>
      <c r="P7" s="48">
        <v>900</v>
      </c>
      <c r="S7" s="92"/>
    </row>
    <row r="8" spans="2:16" ht="43.5" customHeight="1">
      <c r="B8" s="103"/>
      <c r="C8" s="106"/>
      <c r="D8" s="156"/>
      <c r="E8" s="11" t="s">
        <v>9</v>
      </c>
      <c r="F8" s="12" t="s">
        <v>10</v>
      </c>
      <c r="G8" s="71">
        <v>2</v>
      </c>
      <c r="H8" s="13"/>
      <c r="I8" s="16"/>
      <c r="P8" s="48">
        <v>460</v>
      </c>
    </row>
    <row r="9" spans="2:16" ht="43.5" customHeight="1" thickBot="1">
      <c r="B9" s="103"/>
      <c r="C9" s="106"/>
      <c r="D9" s="156"/>
      <c r="E9" s="15" t="s">
        <v>8</v>
      </c>
      <c r="F9" s="17" t="s">
        <v>2</v>
      </c>
      <c r="G9" s="72">
        <v>100</v>
      </c>
      <c r="H9" s="13"/>
      <c r="I9" s="18"/>
      <c r="J9" s="92"/>
      <c r="P9" s="48">
        <v>1200</v>
      </c>
    </row>
    <row r="10" spans="2:10" ht="43.5" customHeight="1">
      <c r="B10" s="104"/>
      <c r="C10" s="107"/>
      <c r="D10" s="157"/>
      <c r="E10" s="129"/>
      <c r="F10" s="130"/>
      <c r="G10" s="148" t="s">
        <v>50</v>
      </c>
      <c r="H10" s="149"/>
      <c r="I10" s="19"/>
      <c r="J10" s="92"/>
    </row>
    <row r="11" spans="2:16" ht="43.5" customHeight="1">
      <c r="B11" s="159" t="s">
        <v>41</v>
      </c>
      <c r="C11" s="160"/>
      <c r="D11" s="160"/>
      <c r="E11" s="160"/>
      <c r="F11" s="160"/>
      <c r="G11" s="160"/>
      <c r="H11" s="161"/>
      <c r="I11" s="20"/>
      <c r="K11" s="48" t="s">
        <v>51</v>
      </c>
      <c r="P11" s="48">
        <v>1100</v>
      </c>
    </row>
    <row r="12" spans="2:16" ht="43.5" customHeight="1">
      <c r="B12" s="162" t="s">
        <v>42</v>
      </c>
      <c r="C12" s="163"/>
      <c r="D12" s="163"/>
      <c r="E12" s="163"/>
      <c r="F12" s="163"/>
      <c r="G12" s="163"/>
      <c r="H12" s="164"/>
      <c r="I12" s="21"/>
      <c r="P12" s="48">
        <v>40</v>
      </c>
    </row>
    <row r="13" spans="2:21" ht="43.5" customHeight="1" thickBot="1">
      <c r="B13" s="171" t="s">
        <v>29</v>
      </c>
      <c r="C13" s="172"/>
      <c r="D13" s="172"/>
      <c r="E13" s="172"/>
      <c r="F13" s="172"/>
      <c r="G13" s="172"/>
      <c r="H13" s="173"/>
      <c r="I13" s="22"/>
      <c r="P13" s="48">
        <v>450</v>
      </c>
      <c r="S13" s="48">
        <f>SUM(P3:P21)</f>
        <v>10112</v>
      </c>
      <c r="U13" s="93" t="e">
        <f>G4+G14+G34+G75+#REF!+#REF!+#REF!+#REF!+#REF!</f>
        <v>#REF!</v>
      </c>
    </row>
    <row r="14" spans="2:21" ht="43.5" customHeight="1" thickTop="1">
      <c r="B14" s="102" t="s">
        <v>21</v>
      </c>
      <c r="C14" s="105" t="s">
        <v>16</v>
      </c>
      <c r="D14" s="123" t="s">
        <v>48</v>
      </c>
      <c r="E14" s="30" t="s">
        <v>52</v>
      </c>
      <c r="F14" s="35" t="s">
        <v>2</v>
      </c>
      <c r="G14" s="73">
        <v>26165</v>
      </c>
      <c r="H14" s="8"/>
      <c r="I14" s="9"/>
      <c r="K14" s="1"/>
      <c r="P14" s="48">
        <v>40</v>
      </c>
      <c r="U14" s="93" t="e">
        <f>G9+G15+G37+G78+#REF!+#REF!+#REF!+#REF!+#REF!</f>
        <v>#REF!</v>
      </c>
    </row>
    <row r="15" spans="2:21" ht="43.5" customHeight="1">
      <c r="B15" s="103"/>
      <c r="C15" s="106"/>
      <c r="D15" s="124"/>
      <c r="E15" s="25" t="s">
        <v>46</v>
      </c>
      <c r="F15" s="26" t="s">
        <v>2</v>
      </c>
      <c r="G15" s="72">
        <v>400</v>
      </c>
      <c r="H15" s="13"/>
      <c r="I15" s="14"/>
      <c r="K15" s="94"/>
      <c r="P15" s="48">
        <v>80</v>
      </c>
      <c r="S15" s="92"/>
      <c r="U15" s="93" t="e">
        <f>G18+G40+#REF!+#REF!+#REF!</f>
        <v>#REF!</v>
      </c>
    </row>
    <row r="16" spans="2:21" ht="43.5" customHeight="1" thickBot="1">
      <c r="B16" s="103"/>
      <c r="C16" s="106"/>
      <c r="D16" s="125"/>
      <c r="E16" s="64"/>
      <c r="F16" s="61"/>
      <c r="G16" s="119" t="s">
        <v>50</v>
      </c>
      <c r="H16" s="120"/>
      <c r="I16" s="10"/>
      <c r="K16" s="94"/>
      <c r="S16" s="92"/>
      <c r="U16" s="93"/>
    </row>
    <row r="17" spans="2:21" ht="43.5" customHeight="1">
      <c r="B17" s="103"/>
      <c r="C17" s="106"/>
      <c r="D17" s="99" t="s">
        <v>49</v>
      </c>
      <c r="E17" s="42" t="s">
        <v>53</v>
      </c>
      <c r="F17" s="44" t="s">
        <v>2</v>
      </c>
      <c r="G17" s="74">
        <v>53835</v>
      </c>
      <c r="H17" s="13"/>
      <c r="I17" s="14"/>
      <c r="K17" s="94"/>
      <c r="S17" s="92"/>
      <c r="U17" s="93"/>
    </row>
    <row r="18" spans="2:19" ht="43.5" customHeight="1">
      <c r="B18" s="103"/>
      <c r="C18" s="106"/>
      <c r="D18" s="100"/>
      <c r="E18" s="25" t="s">
        <v>8</v>
      </c>
      <c r="F18" s="26" t="s">
        <v>2</v>
      </c>
      <c r="G18" s="72">
        <v>50</v>
      </c>
      <c r="H18" s="13"/>
      <c r="I18" s="14"/>
      <c r="K18" s="94"/>
      <c r="S18" s="93"/>
    </row>
    <row r="19" spans="2:19" ht="43.5" customHeight="1">
      <c r="B19" s="103"/>
      <c r="C19" s="106"/>
      <c r="D19" s="100"/>
      <c r="E19" s="25" t="s">
        <v>9</v>
      </c>
      <c r="F19" s="26" t="s">
        <v>10</v>
      </c>
      <c r="G19" s="72">
        <v>10</v>
      </c>
      <c r="H19" s="13"/>
      <c r="I19" s="14"/>
      <c r="S19" s="93"/>
    </row>
    <row r="20" spans="2:19" ht="43.5" customHeight="1">
      <c r="B20" s="104"/>
      <c r="C20" s="107"/>
      <c r="D20" s="101"/>
      <c r="E20" s="25"/>
      <c r="F20" s="26"/>
      <c r="G20" s="116" t="s">
        <v>50</v>
      </c>
      <c r="H20" s="117"/>
      <c r="I20" s="57"/>
      <c r="S20" s="93"/>
    </row>
    <row r="21" spans="2:19" ht="43.5" customHeight="1">
      <c r="B21" s="162" t="s">
        <v>41</v>
      </c>
      <c r="C21" s="163"/>
      <c r="D21" s="163"/>
      <c r="E21" s="163"/>
      <c r="F21" s="163"/>
      <c r="G21" s="163"/>
      <c r="H21" s="164"/>
      <c r="I21" s="21"/>
      <c r="S21" s="92"/>
    </row>
    <row r="22" spans="2:9" ht="43.5" customHeight="1">
      <c r="B22" s="162" t="s">
        <v>42</v>
      </c>
      <c r="C22" s="163"/>
      <c r="D22" s="163"/>
      <c r="E22" s="163"/>
      <c r="F22" s="163"/>
      <c r="G22" s="163"/>
      <c r="H22" s="164"/>
      <c r="I22" s="21"/>
    </row>
    <row r="23" spans="2:21" ht="43.5" customHeight="1" thickBot="1">
      <c r="B23" s="171" t="s">
        <v>30</v>
      </c>
      <c r="C23" s="172"/>
      <c r="D23" s="172"/>
      <c r="E23" s="172"/>
      <c r="F23" s="172"/>
      <c r="G23" s="172"/>
      <c r="H23" s="173"/>
      <c r="I23" s="22"/>
      <c r="U23" s="93" t="e">
        <f>G19+G79+#REF!+#REF!+#REF!</f>
        <v>#REF!</v>
      </c>
    </row>
    <row r="24" spans="2:21" ht="43.5" customHeight="1" thickTop="1">
      <c r="B24" s="102" t="s">
        <v>22</v>
      </c>
      <c r="C24" s="105" t="s">
        <v>35</v>
      </c>
      <c r="D24" s="174" t="s">
        <v>48</v>
      </c>
      <c r="E24" s="11" t="s">
        <v>52</v>
      </c>
      <c r="F24" s="24" t="s">
        <v>2</v>
      </c>
      <c r="G24" s="75">
        <v>52502.24</v>
      </c>
      <c r="H24" s="13"/>
      <c r="I24" s="14"/>
      <c r="K24" s="48">
        <v>52502.24</v>
      </c>
      <c r="P24" s="48">
        <v>22851.76</v>
      </c>
      <c r="Q24" s="48">
        <f>SUM(K24:P24)</f>
        <v>75354</v>
      </c>
      <c r="U24" s="93"/>
    </row>
    <row r="25" spans="2:21" ht="43.5" customHeight="1" thickBot="1">
      <c r="B25" s="103"/>
      <c r="C25" s="106"/>
      <c r="D25" s="175"/>
      <c r="E25" s="139"/>
      <c r="F25" s="140"/>
      <c r="G25" s="108" t="s">
        <v>50</v>
      </c>
      <c r="H25" s="109"/>
      <c r="I25" s="27"/>
      <c r="U25" s="93"/>
    </row>
    <row r="26" spans="2:21" ht="43.5" customHeight="1">
      <c r="B26" s="103"/>
      <c r="C26" s="106"/>
      <c r="D26" s="178" t="s">
        <v>49</v>
      </c>
      <c r="E26" s="11" t="s">
        <v>53</v>
      </c>
      <c r="F26" s="26" t="s">
        <v>2</v>
      </c>
      <c r="G26" s="75">
        <v>22851.76</v>
      </c>
      <c r="H26" s="13"/>
      <c r="I26" s="16"/>
      <c r="U26" s="93"/>
    </row>
    <row r="27" spans="2:21" ht="43.5" customHeight="1">
      <c r="B27" s="103"/>
      <c r="C27" s="106"/>
      <c r="D27" s="179"/>
      <c r="E27" s="25" t="s">
        <v>39</v>
      </c>
      <c r="F27" s="26" t="s">
        <v>2</v>
      </c>
      <c r="G27" s="76">
        <v>60</v>
      </c>
      <c r="H27" s="28"/>
      <c r="I27" s="16"/>
      <c r="U27" s="93"/>
    </row>
    <row r="28" spans="2:21" ht="43.5" customHeight="1">
      <c r="B28" s="103"/>
      <c r="C28" s="106"/>
      <c r="D28" s="179"/>
      <c r="E28" s="15" t="s">
        <v>9</v>
      </c>
      <c r="F28" s="26" t="s">
        <v>10</v>
      </c>
      <c r="G28" s="76">
        <v>13.1</v>
      </c>
      <c r="H28" s="28"/>
      <c r="I28" s="16"/>
      <c r="Q28" s="48">
        <v>52502.24</v>
      </c>
      <c r="U28" s="93"/>
    </row>
    <row r="29" spans="2:21" ht="43.5" customHeight="1">
      <c r="B29" s="103"/>
      <c r="C29" s="106"/>
      <c r="D29" s="179"/>
      <c r="E29" s="15" t="s">
        <v>8</v>
      </c>
      <c r="F29" s="26" t="s">
        <v>2</v>
      </c>
      <c r="G29" s="77">
        <v>10</v>
      </c>
      <c r="H29" s="28"/>
      <c r="I29" s="16"/>
      <c r="U29" s="93"/>
    </row>
    <row r="30" spans="2:21" ht="43.5" customHeight="1">
      <c r="B30" s="104"/>
      <c r="C30" s="107"/>
      <c r="D30" s="180"/>
      <c r="E30" s="129"/>
      <c r="F30" s="130"/>
      <c r="G30" s="192" t="s">
        <v>50</v>
      </c>
      <c r="H30" s="193"/>
      <c r="I30" s="29"/>
      <c r="U30" s="93"/>
    </row>
    <row r="31" spans="2:21" ht="43.5" customHeight="1">
      <c r="B31" s="133" t="s">
        <v>41</v>
      </c>
      <c r="C31" s="134"/>
      <c r="D31" s="134"/>
      <c r="E31" s="134"/>
      <c r="F31" s="134"/>
      <c r="G31" s="134"/>
      <c r="H31" s="135"/>
      <c r="I31" s="21"/>
      <c r="U31" s="93"/>
    </row>
    <row r="32" spans="2:21" ht="43.5" customHeight="1">
      <c r="B32" s="133" t="s">
        <v>42</v>
      </c>
      <c r="C32" s="134"/>
      <c r="D32" s="134"/>
      <c r="E32" s="134"/>
      <c r="F32" s="134"/>
      <c r="G32" s="134"/>
      <c r="H32" s="135"/>
      <c r="I32" s="21"/>
      <c r="U32" s="93"/>
    </row>
    <row r="33" spans="2:21" ht="43.5" customHeight="1" thickBot="1">
      <c r="B33" s="168" t="s">
        <v>31</v>
      </c>
      <c r="C33" s="169"/>
      <c r="D33" s="169"/>
      <c r="E33" s="169"/>
      <c r="F33" s="169"/>
      <c r="G33" s="169"/>
      <c r="H33" s="170"/>
      <c r="I33" s="22"/>
      <c r="U33" s="93"/>
    </row>
    <row r="34" spans="2:14" ht="43.5" customHeight="1" thickTop="1">
      <c r="B34" s="102" t="s">
        <v>23</v>
      </c>
      <c r="C34" s="105" t="s">
        <v>12</v>
      </c>
      <c r="D34" s="110" t="s">
        <v>48</v>
      </c>
      <c r="E34" s="30" t="s">
        <v>52</v>
      </c>
      <c r="F34" s="24" t="s">
        <v>2</v>
      </c>
      <c r="G34" s="74">
        <v>3934</v>
      </c>
      <c r="H34" s="31"/>
      <c r="I34" s="14"/>
      <c r="N34" s="95"/>
    </row>
    <row r="35" spans="2:14" ht="43.5" customHeight="1" thickBot="1">
      <c r="B35" s="103"/>
      <c r="C35" s="106"/>
      <c r="D35" s="111"/>
      <c r="E35" s="139"/>
      <c r="F35" s="140"/>
      <c r="G35" s="119" t="s">
        <v>50</v>
      </c>
      <c r="H35" s="120"/>
      <c r="I35" s="27"/>
      <c r="N35" s="95"/>
    </row>
    <row r="36" spans="2:14" ht="43.5" customHeight="1">
      <c r="B36" s="103"/>
      <c r="C36" s="106"/>
      <c r="D36" s="136" t="s">
        <v>49</v>
      </c>
      <c r="E36" s="23" t="s">
        <v>53</v>
      </c>
      <c r="F36" s="26" t="s">
        <v>2</v>
      </c>
      <c r="G36" s="74">
        <v>33566</v>
      </c>
      <c r="H36" s="31"/>
      <c r="I36" s="14"/>
      <c r="N36" s="95"/>
    </row>
    <row r="37" spans="2:16" ht="58.5" customHeight="1">
      <c r="B37" s="103"/>
      <c r="C37" s="106"/>
      <c r="D37" s="100"/>
      <c r="E37" s="15" t="s">
        <v>46</v>
      </c>
      <c r="F37" s="26" t="s">
        <v>2</v>
      </c>
      <c r="G37" s="72">
        <v>48</v>
      </c>
      <c r="H37" s="32"/>
      <c r="I37" s="14"/>
      <c r="N37" s="95"/>
      <c r="P37" s="48">
        <v>1662</v>
      </c>
    </row>
    <row r="38" spans="2:16" ht="43.5" customHeight="1">
      <c r="B38" s="103"/>
      <c r="C38" s="106"/>
      <c r="D38" s="100"/>
      <c r="E38" s="25" t="s">
        <v>39</v>
      </c>
      <c r="F38" s="26" t="s">
        <v>2</v>
      </c>
      <c r="G38" s="72">
        <v>6</v>
      </c>
      <c r="H38" s="32"/>
      <c r="I38" s="14"/>
      <c r="N38" s="95"/>
      <c r="P38" s="48">
        <v>1600</v>
      </c>
    </row>
    <row r="39" spans="2:14" ht="43.5" customHeight="1">
      <c r="B39" s="103"/>
      <c r="C39" s="106"/>
      <c r="D39" s="100"/>
      <c r="E39" s="15" t="s">
        <v>9</v>
      </c>
      <c r="F39" s="26" t="s">
        <v>10</v>
      </c>
      <c r="G39" s="72">
        <v>82</v>
      </c>
      <c r="H39" s="32"/>
      <c r="I39" s="14"/>
      <c r="N39" s="95"/>
    </row>
    <row r="40" spans="2:19" ht="43.5" customHeight="1">
      <c r="B40" s="103"/>
      <c r="C40" s="106"/>
      <c r="D40" s="100"/>
      <c r="E40" s="15" t="s">
        <v>8</v>
      </c>
      <c r="F40" s="26" t="s">
        <v>2</v>
      </c>
      <c r="G40" s="72">
        <v>154</v>
      </c>
      <c r="H40" s="32"/>
      <c r="I40" s="14"/>
      <c r="P40" s="48">
        <v>3100</v>
      </c>
      <c r="S40" s="48">
        <f>SUM(P32:P40)</f>
        <v>6362</v>
      </c>
    </row>
    <row r="41" spans="2:9" ht="43.5" customHeight="1" thickBot="1">
      <c r="B41" s="103"/>
      <c r="C41" s="106"/>
      <c r="D41" s="100"/>
      <c r="E41" s="187"/>
      <c r="F41" s="188"/>
      <c r="G41" s="190" t="s">
        <v>50</v>
      </c>
      <c r="H41" s="191"/>
      <c r="I41" s="33"/>
    </row>
    <row r="42" spans="2:19" ht="43.5" customHeight="1" thickTop="1">
      <c r="B42" s="165" t="s">
        <v>41</v>
      </c>
      <c r="C42" s="166"/>
      <c r="D42" s="166"/>
      <c r="E42" s="166"/>
      <c r="F42" s="166"/>
      <c r="G42" s="166"/>
      <c r="H42" s="176"/>
      <c r="I42" s="34"/>
      <c r="S42" s="48">
        <f>SUM(S13:S40)</f>
        <v>16474</v>
      </c>
    </row>
    <row r="43" spans="2:16" ht="43.5" customHeight="1">
      <c r="B43" s="162" t="s">
        <v>42</v>
      </c>
      <c r="C43" s="163"/>
      <c r="D43" s="163"/>
      <c r="E43" s="163"/>
      <c r="F43" s="163"/>
      <c r="G43" s="163"/>
      <c r="H43" s="164"/>
      <c r="I43" s="21"/>
      <c r="P43" s="48">
        <f>SUM(P3:P42)</f>
        <v>39325.76</v>
      </c>
    </row>
    <row r="44" spans="2:9" ht="43.5" customHeight="1" thickBot="1">
      <c r="B44" s="171" t="s">
        <v>32</v>
      </c>
      <c r="C44" s="172"/>
      <c r="D44" s="172"/>
      <c r="E44" s="172"/>
      <c r="F44" s="172"/>
      <c r="G44" s="172"/>
      <c r="H44" s="173"/>
      <c r="I44" s="22"/>
    </row>
    <row r="45" spans="2:16" ht="43.5" customHeight="1" thickTop="1">
      <c r="B45" s="114" t="s">
        <v>24</v>
      </c>
      <c r="C45" s="105" t="s">
        <v>18</v>
      </c>
      <c r="D45" s="110" t="s">
        <v>48</v>
      </c>
      <c r="E45" s="30" t="s">
        <v>52</v>
      </c>
      <c r="F45" s="35" t="s">
        <v>2</v>
      </c>
      <c r="G45" s="73">
        <v>21286.56</v>
      </c>
      <c r="H45" s="8"/>
      <c r="I45" s="9"/>
      <c r="P45" s="49"/>
    </row>
    <row r="46" spans="2:17" ht="43.5" customHeight="1" thickBot="1">
      <c r="B46" s="115"/>
      <c r="C46" s="106"/>
      <c r="D46" s="111"/>
      <c r="E46" s="139"/>
      <c r="F46" s="140"/>
      <c r="G46" s="112" t="s">
        <v>50</v>
      </c>
      <c r="H46" s="113"/>
      <c r="I46" s="27"/>
      <c r="Q46" s="92"/>
    </row>
    <row r="47" spans="2:9" ht="43.5" customHeight="1">
      <c r="B47" s="115"/>
      <c r="C47" s="106"/>
      <c r="D47" s="136" t="s">
        <v>49</v>
      </c>
      <c r="E47" s="23" t="s">
        <v>53</v>
      </c>
      <c r="F47" s="36" t="s">
        <v>2</v>
      </c>
      <c r="G47" s="74">
        <v>51356.23</v>
      </c>
      <c r="H47" s="13"/>
      <c r="I47" s="14"/>
    </row>
    <row r="48" spans="2:9" ht="43.5" customHeight="1">
      <c r="B48" s="115"/>
      <c r="C48" s="106"/>
      <c r="D48" s="100"/>
      <c r="E48" s="25" t="s">
        <v>39</v>
      </c>
      <c r="F48" s="26" t="s">
        <v>2</v>
      </c>
      <c r="G48" s="72">
        <v>420</v>
      </c>
      <c r="H48" s="28"/>
      <c r="I48" s="16"/>
    </row>
    <row r="49" spans="2:9" ht="43.5" customHeight="1">
      <c r="B49" s="115"/>
      <c r="C49" s="106"/>
      <c r="D49" s="100"/>
      <c r="E49" s="25" t="s">
        <v>9</v>
      </c>
      <c r="F49" s="26" t="s">
        <v>10</v>
      </c>
      <c r="G49" s="72">
        <v>43.25</v>
      </c>
      <c r="H49" s="28"/>
      <c r="I49" s="16"/>
    </row>
    <row r="50" spans="2:9" ht="43.5" customHeight="1">
      <c r="B50" s="115"/>
      <c r="C50" s="106"/>
      <c r="D50" s="100"/>
      <c r="E50" s="153"/>
      <c r="F50" s="154"/>
      <c r="G50" s="148" t="s">
        <v>50</v>
      </c>
      <c r="H50" s="149"/>
      <c r="I50" s="33"/>
    </row>
    <row r="51" spans="2:9" ht="43.5" customHeight="1">
      <c r="B51" s="133" t="s">
        <v>41</v>
      </c>
      <c r="C51" s="134"/>
      <c r="D51" s="134"/>
      <c r="E51" s="134"/>
      <c r="F51" s="134"/>
      <c r="G51" s="134"/>
      <c r="H51" s="135"/>
      <c r="I51" s="21"/>
    </row>
    <row r="52" spans="2:9" ht="43.5" customHeight="1">
      <c r="B52" s="133" t="s">
        <v>42</v>
      </c>
      <c r="C52" s="134"/>
      <c r="D52" s="134"/>
      <c r="E52" s="134"/>
      <c r="F52" s="134"/>
      <c r="G52" s="134"/>
      <c r="H52" s="135"/>
      <c r="I52" s="21"/>
    </row>
    <row r="53" spans="2:9" ht="43.5" customHeight="1" thickBot="1">
      <c r="B53" s="168" t="s">
        <v>33</v>
      </c>
      <c r="C53" s="169"/>
      <c r="D53" s="169"/>
      <c r="E53" s="169"/>
      <c r="F53" s="169"/>
      <c r="G53" s="169"/>
      <c r="H53" s="170"/>
      <c r="I53" s="22"/>
    </row>
    <row r="54" spans="2:19" ht="43.5" customHeight="1" thickTop="1">
      <c r="B54" s="114" t="s">
        <v>25</v>
      </c>
      <c r="C54" s="105" t="s">
        <v>7</v>
      </c>
      <c r="D54" s="123" t="s">
        <v>48</v>
      </c>
      <c r="E54" s="30" t="s">
        <v>52</v>
      </c>
      <c r="F54" s="24" t="s">
        <v>2</v>
      </c>
      <c r="G54" s="74">
        <v>3953</v>
      </c>
      <c r="H54" s="13"/>
      <c r="I54" s="14"/>
      <c r="Q54" s="48">
        <v>5.65</v>
      </c>
      <c r="R54" s="48">
        <v>1.1</v>
      </c>
      <c r="S54" s="48">
        <f>Q54*R54</f>
        <v>6.215</v>
      </c>
    </row>
    <row r="55" spans="2:17" ht="43.5" customHeight="1">
      <c r="B55" s="115"/>
      <c r="C55" s="106"/>
      <c r="D55" s="124"/>
      <c r="E55" s="42" t="s">
        <v>46</v>
      </c>
      <c r="F55" s="44" t="s">
        <v>2</v>
      </c>
      <c r="G55" s="78">
        <v>428</v>
      </c>
      <c r="H55" s="62"/>
      <c r="I55" s="14"/>
      <c r="P55" s="50">
        <f>760+1027+800+240+881+245</f>
        <v>3953</v>
      </c>
      <c r="Q55" s="48">
        <v>33011</v>
      </c>
    </row>
    <row r="56" spans="2:17" ht="43.5" customHeight="1" thickBot="1">
      <c r="B56" s="115"/>
      <c r="C56" s="106"/>
      <c r="D56" s="125"/>
      <c r="E56" s="121"/>
      <c r="F56" s="122"/>
      <c r="G56" s="119" t="s">
        <v>50</v>
      </c>
      <c r="H56" s="120"/>
      <c r="I56" s="27"/>
      <c r="Q56" s="48">
        <f>Q55-P55</f>
        <v>29058</v>
      </c>
    </row>
    <row r="57" spans="2:17" ht="43.5" customHeight="1">
      <c r="B57" s="115"/>
      <c r="C57" s="106"/>
      <c r="D57" s="99" t="s">
        <v>49</v>
      </c>
      <c r="E57" s="42" t="s">
        <v>53</v>
      </c>
      <c r="F57" s="44" t="s">
        <v>2</v>
      </c>
      <c r="G57" s="79">
        <v>29058</v>
      </c>
      <c r="H57" s="63"/>
      <c r="I57" s="14"/>
      <c r="Q57" s="48">
        <f>2240+1722+6853+4430+8305+1619+1417+222+2250</f>
        <v>29058</v>
      </c>
    </row>
    <row r="58" spans="2:9" ht="43.5" customHeight="1">
      <c r="B58" s="115"/>
      <c r="C58" s="106"/>
      <c r="D58" s="100"/>
      <c r="E58" s="59" t="s">
        <v>8</v>
      </c>
      <c r="F58" s="60" t="s">
        <v>2</v>
      </c>
      <c r="G58" s="78">
        <v>100</v>
      </c>
      <c r="H58" s="13"/>
      <c r="I58" s="14"/>
    </row>
    <row r="59" spans="2:9" ht="43.5" customHeight="1">
      <c r="B59" s="115"/>
      <c r="C59" s="106"/>
      <c r="D59" s="100"/>
      <c r="E59" s="37" t="s">
        <v>9</v>
      </c>
      <c r="F59" s="38" t="s">
        <v>10</v>
      </c>
      <c r="G59" s="80">
        <v>0.5</v>
      </c>
      <c r="H59" s="28"/>
      <c r="I59" s="16"/>
    </row>
    <row r="60" spans="2:9" ht="43.5" customHeight="1">
      <c r="B60" s="118"/>
      <c r="C60" s="107"/>
      <c r="D60" s="101"/>
      <c r="E60" s="129"/>
      <c r="F60" s="130"/>
      <c r="G60" s="116" t="s">
        <v>50</v>
      </c>
      <c r="H60" s="117"/>
      <c r="I60" s="29"/>
    </row>
    <row r="61" spans="2:9" ht="43.5" customHeight="1">
      <c r="B61" s="177" t="s">
        <v>41</v>
      </c>
      <c r="C61" s="134"/>
      <c r="D61" s="134"/>
      <c r="E61" s="134"/>
      <c r="F61" s="134"/>
      <c r="G61" s="134"/>
      <c r="H61" s="135"/>
      <c r="I61" s="21"/>
    </row>
    <row r="62" spans="2:9" ht="43.5" customHeight="1">
      <c r="B62" s="177" t="s">
        <v>42</v>
      </c>
      <c r="C62" s="134"/>
      <c r="D62" s="134"/>
      <c r="E62" s="134"/>
      <c r="F62" s="134"/>
      <c r="G62" s="134"/>
      <c r="H62" s="135"/>
      <c r="I62" s="21"/>
    </row>
    <row r="63" spans="2:9" ht="43.5" customHeight="1" thickBot="1">
      <c r="B63" s="126" t="s">
        <v>34</v>
      </c>
      <c r="C63" s="127"/>
      <c r="D63" s="127"/>
      <c r="E63" s="127"/>
      <c r="F63" s="127"/>
      <c r="G63" s="127"/>
      <c r="H63" s="128"/>
      <c r="I63" s="58"/>
    </row>
    <row r="64" spans="2:19" ht="43.5" customHeight="1">
      <c r="B64" s="115" t="s">
        <v>26</v>
      </c>
      <c r="C64" s="106" t="s">
        <v>17</v>
      </c>
      <c r="D64" s="137" t="s">
        <v>48</v>
      </c>
      <c r="E64" s="40" t="s">
        <v>52</v>
      </c>
      <c r="F64" s="24" t="s">
        <v>2</v>
      </c>
      <c r="G64" s="75">
        <v>6814.63</v>
      </c>
      <c r="H64" s="13"/>
      <c r="I64" s="14"/>
      <c r="Q64" s="48">
        <v>5.62</v>
      </c>
      <c r="R64" s="48">
        <v>1.1</v>
      </c>
      <c r="S64" s="48">
        <f>Q64*R64</f>
        <v>6.182</v>
      </c>
    </row>
    <row r="65" spans="2:9" ht="69.75" customHeight="1">
      <c r="B65" s="115"/>
      <c r="C65" s="106"/>
      <c r="D65" s="137"/>
      <c r="E65" s="42" t="s">
        <v>46</v>
      </c>
      <c r="F65" s="44" t="s">
        <v>2</v>
      </c>
      <c r="G65" s="76">
        <v>28</v>
      </c>
      <c r="H65" s="13"/>
      <c r="I65" s="14"/>
    </row>
    <row r="66" spans="2:9" ht="43.5" customHeight="1" thickBot="1">
      <c r="B66" s="115"/>
      <c r="C66" s="106"/>
      <c r="D66" s="138"/>
      <c r="E66" s="139"/>
      <c r="F66" s="140"/>
      <c r="G66" s="108" t="s">
        <v>50</v>
      </c>
      <c r="H66" s="109"/>
      <c r="I66" s="10"/>
    </row>
    <row r="67" spans="2:9" ht="43.5" customHeight="1">
      <c r="B67" s="115"/>
      <c r="C67" s="106"/>
      <c r="D67" s="136" t="s">
        <v>49</v>
      </c>
      <c r="E67" s="42" t="s">
        <v>53</v>
      </c>
      <c r="F67" s="44" t="s">
        <v>2</v>
      </c>
      <c r="G67" s="81">
        <v>22606.76</v>
      </c>
      <c r="H67" s="13"/>
      <c r="I67" s="14"/>
    </row>
    <row r="68" spans="2:9" ht="43.5" customHeight="1">
      <c r="B68" s="115"/>
      <c r="C68" s="106"/>
      <c r="D68" s="100"/>
      <c r="E68" s="25" t="s">
        <v>13</v>
      </c>
      <c r="F68" s="26" t="s">
        <v>2</v>
      </c>
      <c r="G68" s="77">
        <v>1314.6</v>
      </c>
      <c r="H68" s="13"/>
      <c r="I68" s="14"/>
    </row>
    <row r="69" spans="2:9" ht="43.5" customHeight="1">
      <c r="B69" s="115"/>
      <c r="C69" s="106"/>
      <c r="D69" s="100"/>
      <c r="E69" s="15" t="s">
        <v>9</v>
      </c>
      <c r="F69" s="26" t="s">
        <v>10</v>
      </c>
      <c r="G69" s="72">
        <v>3.52</v>
      </c>
      <c r="H69" s="13"/>
      <c r="I69" s="14"/>
    </row>
    <row r="70" spans="2:9" ht="43.5" customHeight="1">
      <c r="B70" s="115"/>
      <c r="C70" s="106"/>
      <c r="D70" s="100"/>
      <c r="E70" s="39" t="s">
        <v>8</v>
      </c>
      <c r="F70" s="26" t="s">
        <v>2</v>
      </c>
      <c r="G70" s="72">
        <v>1814</v>
      </c>
      <c r="H70" s="13"/>
      <c r="I70" s="14"/>
    </row>
    <row r="71" spans="2:9" ht="43.5" customHeight="1">
      <c r="B71" s="118"/>
      <c r="C71" s="107"/>
      <c r="D71" s="100"/>
      <c r="E71" s="141"/>
      <c r="F71" s="142"/>
      <c r="G71" s="116" t="s">
        <v>50</v>
      </c>
      <c r="H71" s="117"/>
      <c r="I71" s="57"/>
    </row>
    <row r="72" spans="2:9" ht="43.5" customHeight="1">
      <c r="B72" s="133" t="s">
        <v>41</v>
      </c>
      <c r="C72" s="134"/>
      <c r="D72" s="134"/>
      <c r="E72" s="134"/>
      <c r="F72" s="134"/>
      <c r="G72" s="134"/>
      <c r="H72" s="135"/>
      <c r="I72" s="21"/>
    </row>
    <row r="73" spans="2:9" ht="43.5" customHeight="1">
      <c r="B73" s="133" t="s">
        <v>42</v>
      </c>
      <c r="C73" s="134"/>
      <c r="D73" s="134"/>
      <c r="E73" s="134"/>
      <c r="F73" s="134"/>
      <c r="G73" s="134"/>
      <c r="H73" s="135"/>
      <c r="I73" s="21"/>
    </row>
    <row r="74" spans="2:9" ht="43.5" customHeight="1" thickBot="1">
      <c r="B74" s="168" t="s">
        <v>36</v>
      </c>
      <c r="C74" s="169"/>
      <c r="D74" s="169"/>
      <c r="E74" s="169"/>
      <c r="F74" s="169"/>
      <c r="G74" s="169"/>
      <c r="H74" s="170"/>
      <c r="I74" s="22"/>
    </row>
    <row r="75" spans="2:9" ht="43.5" customHeight="1" thickTop="1">
      <c r="B75" s="103" t="s">
        <v>27</v>
      </c>
      <c r="C75" s="106" t="s">
        <v>15</v>
      </c>
      <c r="D75" s="124" t="s">
        <v>48</v>
      </c>
      <c r="E75" s="40" t="s">
        <v>52</v>
      </c>
      <c r="F75" s="24" t="s">
        <v>2</v>
      </c>
      <c r="G75" s="74">
        <v>11352</v>
      </c>
      <c r="H75" s="31"/>
      <c r="I75" s="14"/>
    </row>
    <row r="76" spans="2:9" ht="43.5" customHeight="1" thickBot="1">
      <c r="B76" s="103"/>
      <c r="C76" s="106"/>
      <c r="D76" s="150"/>
      <c r="E76" s="131"/>
      <c r="F76" s="132"/>
      <c r="G76" s="181" t="s">
        <v>50</v>
      </c>
      <c r="H76" s="182"/>
      <c r="I76" s="41"/>
    </row>
    <row r="77" spans="2:19" ht="43.5" customHeight="1">
      <c r="B77" s="103"/>
      <c r="C77" s="106"/>
      <c r="D77" s="136" t="s">
        <v>49</v>
      </c>
      <c r="E77" s="42" t="s">
        <v>53</v>
      </c>
      <c r="F77" s="24" t="s">
        <v>2</v>
      </c>
      <c r="G77" s="70">
        <v>20820</v>
      </c>
      <c r="H77" s="31"/>
      <c r="I77" s="14"/>
      <c r="P77" s="94">
        <v>11352</v>
      </c>
      <c r="Q77" s="94">
        <v>14250</v>
      </c>
      <c r="S77" s="94">
        <v>32172</v>
      </c>
    </row>
    <row r="78" spans="2:19" ht="48.75" customHeight="1">
      <c r="B78" s="103"/>
      <c r="C78" s="106"/>
      <c r="D78" s="100"/>
      <c r="E78" s="11" t="s">
        <v>39</v>
      </c>
      <c r="F78" s="24" t="s">
        <v>2</v>
      </c>
      <c r="G78" s="74">
        <v>506</v>
      </c>
      <c r="H78" s="31"/>
      <c r="I78" s="14"/>
      <c r="Q78" s="94">
        <v>6570</v>
      </c>
      <c r="S78" s="92">
        <f>G75+G77</f>
        <v>32172</v>
      </c>
    </row>
    <row r="79" spans="2:17" ht="43.5" customHeight="1">
      <c r="B79" s="103"/>
      <c r="C79" s="106"/>
      <c r="D79" s="100"/>
      <c r="E79" s="25" t="s">
        <v>40</v>
      </c>
      <c r="F79" s="26" t="s">
        <v>10</v>
      </c>
      <c r="G79" s="72">
        <v>10</v>
      </c>
      <c r="H79" s="32"/>
      <c r="I79" s="16"/>
      <c r="Q79" s="94">
        <f>S77-P77</f>
        <v>20820</v>
      </c>
    </row>
    <row r="80" spans="2:17" ht="43.5" customHeight="1">
      <c r="B80" s="103"/>
      <c r="C80" s="106"/>
      <c r="D80" s="100"/>
      <c r="E80" s="25" t="s">
        <v>8</v>
      </c>
      <c r="F80" s="26" t="s">
        <v>2</v>
      </c>
      <c r="G80" s="72">
        <v>40</v>
      </c>
      <c r="H80" s="32"/>
      <c r="I80" s="16"/>
      <c r="Q80" s="48">
        <f>Q77+Q78</f>
        <v>20820</v>
      </c>
    </row>
    <row r="81" spans="2:9" ht="43.5" customHeight="1" thickBot="1">
      <c r="B81" s="103"/>
      <c r="C81" s="106"/>
      <c r="D81" s="100"/>
      <c r="E81" s="151"/>
      <c r="F81" s="152"/>
      <c r="G81" s="143" t="s">
        <v>50</v>
      </c>
      <c r="H81" s="144"/>
      <c r="I81" s="33"/>
    </row>
    <row r="82" spans="2:9" ht="43.5" customHeight="1" thickTop="1">
      <c r="B82" s="165" t="s">
        <v>41</v>
      </c>
      <c r="C82" s="166"/>
      <c r="D82" s="166"/>
      <c r="E82" s="166"/>
      <c r="F82" s="166"/>
      <c r="G82" s="166"/>
      <c r="H82" s="167"/>
      <c r="I82" s="34"/>
    </row>
    <row r="83" spans="2:16" ht="43.5" customHeight="1">
      <c r="B83" s="162" t="s">
        <v>42</v>
      </c>
      <c r="C83" s="163"/>
      <c r="D83" s="163"/>
      <c r="E83" s="163"/>
      <c r="F83" s="163"/>
      <c r="G83" s="163"/>
      <c r="H83" s="164"/>
      <c r="I83" s="21"/>
      <c r="P83" s="92">
        <f>G75+G77</f>
        <v>32172</v>
      </c>
    </row>
    <row r="84" spans="2:9" ht="43.5" customHeight="1" thickBot="1">
      <c r="B84" s="171" t="s">
        <v>37</v>
      </c>
      <c r="C84" s="172"/>
      <c r="D84" s="172"/>
      <c r="E84" s="172"/>
      <c r="F84" s="172"/>
      <c r="G84" s="172"/>
      <c r="H84" s="173"/>
      <c r="I84" s="22"/>
    </row>
    <row r="85" spans="2:9" ht="48.75" customHeight="1" thickTop="1">
      <c r="B85" s="102" t="s">
        <v>28</v>
      </c>
      <c r="C85" s="105" t="s">
        <v>6</v>
      </c>
      <c r="D85" s="123" t="s">
        <v>48</v>
      </c>
      <c r="E85" s="30" t="s">
        <v>52</v>
      </c>
      <c r="F85" s="24" t="s">
        <v>2</v>
      </c>
      <c r="G85" s="82">
        <v>17145</v>
      </c>
      <c r="H85" s="43"/>
      <c r="I85" s="14"/>
    </row>
    <row r="86" spans="2:9" ht="73.5" customHeight="1">
      <c r="B86" s="103"/>
      <c r="C86" s="106"/>
      <c r="D86" s="124"/>
      <c r="E86" s="23" t="s">
        <v>46</v>
      </c>
      <c r="F86" s="24" t="s">
        <v>2</v>
      </c>
      <c r="G86" s="83">
        <v>195</v>
      </c>
      <c r="H86" s="56"/>
      <c r="I86" s="14"/>
    </row>
    <row r="87" spans="2:9" ht="43.5" customHeight="1" thickBot="1">
      <c r="B87" s="103"/>
      <c r="C87" s="106"/>
      <c r="D87" s="150"/>
      <c r="E87" s="139"/>
      <c r="F87" s="140"/>
      <c r="G87" s="112" t="s">
        <v>50</v>
      </c>
      <c r="H87" s="113"/>
      <c r="I87" s="27"/>
    </row>
    <row r="88" spans="2:17" ht="43.5" customHeight="1">
      <c r="B88" s="103"/>
      <c r="C88" s="106"/>
      <c r="D88" s="136" t="s">
        <v>49</v>
      </c>
      <c r="E88" s="42" t="s">
        <v>53</v>
      </c>
      <c r="F88" s="44" t="s">
        <v>2</v>
      </c>
      <c r="G88" s="84">
        <v>5480</v>
      </c>
      <c r="H88" s="45"/>
      <c r="I88" s="46"/>
      <c r="K88" s="96">
        <f>G85</f>
        <v>17145</v>
      </c>
      <c r="P88" s="48">
        <v>1</v>
      </c>
      <c r="Q88" s="96">
        <f>K88*P88</f>
        <v>17145</v>
      </c>
    </row>
    <row r="89" spans="2:9" ht="43.5" customHeight="1">
      <c r="B89" s="103"/>
      <c r="C89" s="106"/>
      <c r="D89" s="100"/>
      <c r="E89" s="15" t="s">
        <v>9</v>
      </c>
      <c r="F89" s="26" t="s">
        <v>10</v>
      </c>
      <c r="G89" s="77">
        <v>5.72</v>
      </c>
      <c r="H89" s="47"/>
      <c r="I89" s="16"/>
    </row>
    <row r="90" spans="2:9" ht="43.5" customHeight="1" thickBot="1">
      <c r="B90" s="146"/>
      <c r="C90" s="147"/>
      <c r="D90" s="145"/>
      <c r="E90" s="187"/>
      <c r="F90" s="188"/>
      <c r="G90" s="143" t="s">
        <v>50</v>
      </c>
      <c r="H90" s="144"/>
      <c r="I90" s="33"/>
    </row>
    <row r="91" spans="2:9" ht="43.5" customHeight="1" thickTop="1">
      <c r="B91" s="184" t="s">
        <v>41</v>
      </c>
      <c r="C91" s="185"/>
      <c r="D91" s="185"/>
      <c r="E91" s="185"/>
      <c r="F91" s="185"/>
      <c r="G91" s="185"/>
      <c r="H91" s="186"/>
      <c r="I91" s="34"/>
    </row>
    <row r="92" spans="2:9" ht="43.5" customHeight="1">
      <c r="B92" s="133" t="s">
        <v>42</v>
      </c>
      <c r="C92" s="134"/>
      <c r="D92" s="134"/>
      <c r="E92" s="134"/>
      <c r="F92" s="134"/>
      <c r="G92" s="134"/>
      <c r="H92" s="135"/>
      <c r="I92" s="21"/>
    </row>
    <row r="93" spans="2:9" ht="43.5" customHeight="1" thickBot="1">
      <c r="B93" s="168" t="s">
        <v>38</v>
      </c>
      <c r="C93" s="169"/>
      <c r="D93" s="169"/>
      <c r="E93" s="169"/>
      <c r="F93" s="169"/>
      <c r="G93" s="169"/>
      <c r="H93" s="183"/>
      <c r="I93" s="22"/>
    </row>
    <row r="94" ht="21" thickTop="1"/>
    <row r="95" spans="7:9" ht="28.5" customHeight="1">
      <c r="G95" s="86"/>
      <c r="H95" s="50"/>
      <c r="I95" s="51"/>
    </row>
    <row r="96" spans="7:9" ht="24" customHeight="1">
      <c r="G96" s="87"/>
      <c r="H96" s="67" t="s">
        <v>54</v>
      </c>
      <c r="I96" s="65">
        <f>I5+I16+I25+I35+I46+I56+I66+I76+I87</f>
        <v>0</v>
      </c>
    </row>
    <row r="97" spans="7:9" ht="24" customHeight="1">
      <c r="G97" s="87"/>
      <c r="H97" s="67" t="s">
        <v>55</v>
      </c>
      <c r="I97" s="66">
        <f>I10+I20+I30+I41+I50+I60+I71+I81+I90</f>
        <v>0</v>
      </c>
    </row>
    <row r="98" spans="7:9" ht="24" customHeight="1">
      <c r="G98" s="87"/>
      <c r="H98" s="50" t="s">
        <v>44</v>
      </c>
      <c r="I98" s="53">
        <f>SUM(I96:I97)</f>
        <v>0</v>
      </c>
    </row>
    <row r="99" spans="7:9" ht="33" customHeight="1">
      <c r="G99" s="87"/>
      <c r="H99" s="52" t="s">
        <v>42</v>
      </c>
      <c r="I99" s="54">
        <f>I98*0.23</f>
        <v>0</v>
      </c>
    </row>
    <row r="100" spans="7:9" ht="30" customHeight="1">
      <c r="G100" s="87"/>
      <c r="H100" s="52" t="s">
        <v>45</v>
      </c>
      <c r="I100" s="55">
        <f>SUM(I98:I99)</f>
        <v>0</v>
      </c>
    </row>
    <row r="101" ht="20.25">
      <c r="G101" s="87"/>
    </row>
    <row r="102" ht="20.25">
      <c r="G102" s="87"/>
    </row>
    <row r="103" ht="42.75" customHeight="1">
      <c r="G103" s="87"/>
    </row>
    <row r="104" spans="7:8" ht="20.25">
      <c r="G104" s="87"/>
      <c r="H104" s="48" t="s">
        <v>43</v>
      </c>
    </row>
    <row r="105" ht="20.25">
      <c r="G105" s="87"/>
    </row>
    <row r="106" ht="30.75" customHeight="1"/>
    <row r="109" ht="20.25">
      <c r="E109" s="98"/>
    </row>
  </sheetData>
  <sheetProtection/>
  <mergeCells count="98">
    <mergeCell ref="D4:D5"/>
    <mergeCell ref="B61:H61"/>
    <mergeCell ref="B44:H44"/>
    <mergeCell ref="E35:F35"/>
    <mergeCell ref="G35:H35"/>
    <mergeCell ref="D34:D35"/>
    <mergeCell ref="E41:F41"/>
    <mergeCell ref="G41:H41"/>
    <mergeCell ref="G30:H30"/>
    <mergeCell ref="G16:H16"/>
    <mergeCell ref="G81:H81"/>
    <mergeCell ref="B92:H92"/>
    <mergeCell ref="B52:H52"/>
    <mergeCell ref="B53:H53"/>
    <mergeCell ref="B72:H72"/>
    <mergeCell ref="C24:C30"/>
    <mergeCell ref="D75:D76"/>
    <mergeCell ref="D77:D81"/>
    <mergeCell ref="D36:D41"/>
    <mergeCell ref="B34:B41"/>
    <mergeCell ref="B74:H74"/>
    <mergeCell ref="B62:H62"/>
    <mergeCell ref="B73:H73"/>
    <mergeCell ref="D26:D30"/>
    <mergeCell ref="G76:H76"/>
    <mergeCell ref="B93:H93"/>
    <mergeCell ref="B91:H91"/>
    <mergeCell ref="E90:F90"/>
    <mergeCell ref="E87:F87"/>
    <mergeCell ref="B84:H84"/>
    <mergeCell ref="B13:H13"/>
    <mergeCell ref="B22:H22"/>
    <mergeCell ref="B23:H23"/>
    <mergeCell ref="B43:H43"/>
    <mergeCell ref="B21:H21"/>
    <mergeCell ref="D24:D25"/>
    <mergeCell ref="B42:H42"/>
    <mergeCell ref="C34:C41"/>
    <mergeCell ref="G20:H20"/>
    <mergeCell ref="D14:D16"/>
    <mergeCell ref="C1:I1"/>
    <mergeCell ref="B11:H11"/>
    <mergeCell ref="B83:H83"/>
    <mergeCell ref="B82:H82"/>
    <mergeCell ref="B31:H31"/>
    <mergeCell ref="B32:H32"/>
    <mergeCell ref="B33:H33"/>
    <mergeCell ref="G10:H10"/>
    <mergeCell ref="G5:H5"/>
    <mergeCell ref="B12:H12"/>
    <mergeCell ref="B4:B10"/>
    <mergeCell ref="C4:C10"/>
    <mergeCell ref="D6:D10"/>
    <mergeCell ref="E5:F5"/>
    <mergeCell ref="E10:F10"/>
    <mergeCell ref="G87:H87"/>
    <mergeCell ref="G25:H25"/>
    <mergeCell ref="E25:F25"/>
    <mergeCell ref="E30:F30"/>
    <mergeCell ref="E46:F46"/>
    <mergeCell ref="G90:H90"/>
    <mergeCell ref="D88:D90"/>
    <mergeCell ref="B85:B90"/>
    <mergeCell ref="C85:C90"/>
    <mergeCell ref="G50:H50"/>
    <mergeCell ref="C75:C81"/>
    <mergeCell ref="B75:B81"/>
    <mergeCell ref="D85:D87"/>
    <mergeCell ref="E81:F81"/>
    <mergeCell ref="E50:F50"/>
    <mergeCell ref="E76:F76"/>
    <mergeCell ref="B51:H51"/>
    <mergeCell ref="B24:B30"/>
    <mergeCell ref="D47:D50"/>
    <mergeCell ref="B64:B71"/>
    <mergeCell ref="C64:C71"/>
    <mergeCell ref="D64:D66"/>
    <mergeCell ref="D67:D71"/>
    <mergeCell ref="E66:F66"/>
    <mergeCell ref="E71:F71"/>
    <mergeCell ref="G71:H71"/>
    <mergeCell ref="B54:B60"/>
    <mergeCell ref="C54:C60"/>
    <mergeCell ref="G56:H56"/>
    <mergeCell ref="G60:H60"/>
    <mergeCell ref="E56:F56"/>
    <mergeCell ref="D54:D56"/>
    <mergeCell ref="D57:D60"/>
    <mergeCell ref="B63:H63"/>
    <mergeCell ref="E60:F60"/>
    <mergeCell ref="D17:D20"/>
    <mergeCell ref="B14:B20"/>
    <mergeCell ref="C14:C20"/>
    <mergeCell ref="G66:H66"/>
    <mergeCell ref="D45:D46"/>
    <mergeCell ref="G46:H46"/>
    <mergeCell ref="B45:B50"/>
    <mergeCell ref="C45:C50"/>
  </mergeCells>
  <printOptions/>
  <pageMargins left="0.7480314960629921" right="0.31496062992125984" top="0.984251968503937" bottom="1.0236220472440944" header="0.5118110236220472" footer="0.5118110236220472"/>
  <pageSetup horizontalDpi="600" verticalDpi="600" orientation="portrait" paperSize="9" scale="41" r:id="rId1"/>
  <rowBreaks count="2" manualBreakCount="2">
    <brk id="33" max="9" man="1"/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dariusz_graczyk</dc:creator>
  <cp:keywords/>
  <dc:description/>
  <cp:lastModifiedBy>Agnieszka Sawińska</cp:lastModifiedBy>
  <cp:lastPrinted>2017-02-27T08:32:42Z</cp:lastPrinted>
  <dcterms:created xsi:type="dcterms:W3CDTF">2010-01-06T11:13:45Z</dcterms:created>
  <dcterms:modified xsi:type="dcterms:W3CDTF">2017-02-27T08:55:56Z</dcterms:modified>
  <cp:category/>
  <cp:version/>
  <cp:contentType/>
  <cp:contentStatus/>
</cp:coreProperties>
</file>